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40" windowHeight="11985" activeTab="3"/>
  </bookViews>
  <sheets>
    <sheet name="全区基收支" sheetId="1" r:id="rId1"/>
    <sheet name="本级基金收入" sheetId="2" r:id="rId2"/>
    <sheet name="本级基金支出" sheetId="3" r:id="rId3"/>
    <sheet name="本级基金平衡" sheetId="4" r:id="rId4"/>
    <sheet name="政府性基金转移支付" sheetId="5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<sst xmlns="http://schemas.openxmlformats.org/spreadsheetml/2006/main" count="139" uniqueCount="121">
  <si>
    <t>全区2022年政府性基金预算收支预算表</t>
  </si>
  <si>
    <t>单位：万元</t>
  </si>
  <si>
    <t>预  算  科  目</t>
  </si>
  <si>
    <t>2022年预算数</t>
  </si>
  <si>
    <t>政府性基金收入合计</t>
  </si>
  <si>
    <t>政府性基金支出合计</t>
  </si>
  <si>
    <t>散装水泥专项资金收入</t>
  </si>
  <si>
    <t>一、文化体育与传媒支出</t>
  </si>
  <si>
    <t>新型墙体材料专项基金收入</t>
  </si>
  <si>
    <t>二、社会保障和就业支出</t>
  </si>
  <si>
    <t>城市公用事业附加收入</t>
  </si>
  <si>
    <t>三、节能环保支出</t>
  </si>
  <si>
    <t>国有土地收益基金收入</t>
  </si>
  <si>
    <t>四、城乡社区支出</t>
  </si>
  <si>
    <t>农业土地开发资金收入</t>
  </si>
  <si>
    <t>五、农林水支出</t>
  </si>
  <si>
    <t>国有土地使用权出让收入</t>
  </si>
  <si>
    <t>大中型水库库区基金收入</t>
  </si>
  <si>
    <t>六、交通运输支出</t>
  </si>
  <si>
    <t>彩票公益金收入</t>
  </si>
  <si>
    <t>七、资源勘探信息等支出</t>
  </si>
  <si>
    <t>城市基础设施配套费收入</t>
  </si>
  <si>
    <t>八、商业服务业等支出</t>
  </si>
  <si>
    <t>污水处理费收入</t>
  </si>
  <si>
    <t>九、其它支出</t>
  </si>
  <si>
    <t>彩票发行机构和彩票销售机构的业务费用</t>
  </si>
  <si>
    <t>十、债务付息支出</t>
  </si>
  <si>
    <t>其他政府性基金收入</t>
  </si>
  <si>
    <t>十一、债务发行费用支出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</si>
  <si>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</si>
  <si>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</si>
  <si>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</si>
  <si>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</si>
  <si>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</si>
  <si>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</si>
  <si>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</si>
  <si>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</si>
  <si>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</si>
  <si>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</si>
  <si>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</si>
  <si>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</si>
  <si>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收入总计</t>
  </si>
  <si>
    <t>支出总计</t>
  </si>
  <si>
    <t>区本级2022年政府性基金预算收入预算表</t>
  </si>
  <si>
    <t>2021年预计数</t>
  </si>
  <si>
    <t>2022年预算比2021年预计数</t>
  </si>
  <si>
    <t>增减额</t>
  </si>
  <si>
    <t xml:space="preserve">增减% </t>
  </si>
  <si>
    <t>其中：散装水泥专项资金收入</t>
  </si>
  <si>
    <t xml:space="preserve">      新型墙体材料专项基金收入</t>
  </si>
  <si>
    <t xml:space="preserve">      政府住房基金收入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</si>
  <si>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</si>
  <si>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</si>
  <si>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</si>
  <si>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</si>
  <si>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</si>
  <si>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    其中：福彩公益金收入</t>
  </si>
  <si>
    <t xml:space="preserve">                体彩公益金收入</t>
  </si>
  <si>
    <t xml:space="preserve">      城市基础设施配套费收入</t>
  </si>
  <si>
    <t xml:space="preserve">      污水处理费收入</t>
  </si>
  <si>
    <t xml:space="preserve">      彩票发行机构和彩票销售机构的业务费用</t>
  </si>
  <si>
    <t xml:space="preserve">          其中：福利彩票发行机构的业务费</t>
  </si>
  <si>
    <t xml:space="preserve">                体育彩票发行机构的业务费</t>
  </si>
  <si>
    <t xml:space="preserve">                福利彩票销售机构的业务费</t>
  </si>
  <si>
    <t xml:space="preserve">                体育彩票销售机构的业务费</t>
  </si>
  <si>
    <t xml:space="preserve">      其他政府性基金收入</t>
  </si>
  <si>
    <t>区本级2022年政府性基金预算支出预算表</t>
  </si>
  <si>
    <t>预算科目</t>
  </si>
  <si>
    <t>2022年预算数比2021年预算数</t>
  </si>
  <si>
    <t>增减%</t>
  </si>
  <si>
    <t>一、社会保障和就业支出</t>
  </si>
  <si>
    <t xml:space="preserve">    大中型水库移民后期扶持基金支出</t>
  </si>
  <si>
    <t>二、城乡社区支出</t>
  </si>
  <si>
    <t xml:space="preserve">    国有土地使用权出让收入安排的支出</t>
  </si>
  <si>
    <t xml:space="preserve">      征地拆迁和补偿支出</t>
  </si>
  <si>
    <t xml:space="preserve">      城市建设支出</t>
  </si>
  <si>
    <t xml:space="preserve">      土地出让业务支出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</si>
  <si>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</si>
  <si>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</si>
  <si>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</si>
  <si>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</si>
  <si>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</si>
  <si>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</si>
  <si>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</si>
  <si>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城市基础设施配套费安排的支出</t>
  </si>
  <si>
    <t xml:space="preserve">      其他城市基础设施配套费安排的支出</t>
  </si>
  <si>
    <t xml:space="preserve">    污水处理费</t>
  </si>
  <si>
    <t>三、其他支出</t>
  </si>
  <si>
    <t xml:space="preserve">    彩票发行销售机构业务费安排的支出</t>
  </si>
  <si>
    <t xml:space="preserve">      福利彩票销售机构的业务费支出</t>
  </si>
  <si>
    <t xml:space="preserve">      体育彩票销售机构的业务费支出</t>
  </si>
  <si>
    <t xml:space="preserve">      彩票市场调控资金</t>
  </si>
  <si>
    <t xml:space="preserve">    彩票公益金安排的支出</t>
  </si>
  <si>
    <t xml:space="preserve">    其他政府性基金支出</t>
  </si>
  <si>
    <t>四、债务付息支出</t>
  </si>
  <si>
    <t xml:space="preserve">    地方政府专项债务付息支出</t>
  </si>
  <si>
    <t xml:space="preserve">      国有土地使用权出让金债务付息支出</t>
  </si>
  <si>
    <t>五、债务发行费用支出</t>
  </si>
  <si>
    <t xml:space="preserve">     地方政府专项债务发行费用支出</t>
  </si>
  <si>
    <t>区本级2022年政府性基金预算收支预算平衡表</t>
  </si>
  <si>
    <t xml:space="preserve">         单位：万元</t>
  </si>
  <si>
    <t>数 额</t>
  </si>
  <si>
    <t>一、政府性基金预算收入合计</t>
  </si>
  <si>
    <t>一、政府性基金预算支出合计</t>
  </si>
  <si>
    <t>二、上级财政转移性收入</t>
  </si>
  <si>
    <t>二、上解上级财政支出</t>
  </si>
  <si>
    <t>三、调入资金</t>
  </si>
  <si>
    <t>三、调出资金</t>
  </si>
  <si>
    <t>四、上年结余收入</t>
  </si>
  <si>
    <t>四、结转下年支出</t>
  </si>
  <si>
    <t>2022年政府性基金转移支付预算表</t>
  </si>
  <si>
    <t>项目名称</t>
  </si>
  <si>
    <t>全区</t>
  </si>
  <si>
    <t>区本级</t>
  </si>
  <si>
    <t>张相镇</t>
  </si>
  <si>
    <t>杨木镇</t>
  </si>
  <si>
    <t>聂家乡</t>
  </si>
  <si>
    <t>向阳街</t>
  </si>
  <si>
    <t>红旗街</t>
  </si>
  <si>
    <t>合计</t>
  </si>
  <si>
    <t>专项转移支付收入</t>
  </si>
</sst>
</file>

<file path=xl/styles.xml><?xml version="1.0" encoding="utf-8"?>
<styleSheet xmlns="http://schemas.openxmlformats.org/spreadsheetml/2006/main">
  <numFmts count="10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178" formatCode="0_ "/>
    <numFmt numFmtId="179" formatCode="_ * #,##0_ ;_ * \-#,##0_ ;_ * &quot;-&quot;??_ ;_ @_ "/>
    <numFmt numFmtId="180" formatCode="#,##0_ "/>
    <numFmt numFmtId="181" formatCode="#,##0.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name val="方正报宋简体"/>
      <charset val="134"/>
    </font>
    <font>
      <sz val="11"/>
      <name val="黑体"/>
      <charset val="134"/>
    </font>
    <font>
      <sz val="11"/>
      <name val="Geneva"/>
      <charset val="134"/>
    </font>
    <font>
      <sz val="10"/>
      <name val="Geneva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0" fillId="6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177" fontId="1" fillId="0" borderId="0" xfId="52" applyNumberFormat="1" applyFont="1" applyFill="1" applyProtection="1">
      <protection locked="0"/>
    </xf>
    <xf numFmtId="177" fontId="1" fillId="0" borderId="0" xfId="52" applyNumberFormat="1" applyFont="1" applyFill="1" applyAlignment="1" applyProtection="1">
      <alignment vertical="center"/>
      <protection locked="0"/>
    </xf>
    <xf numFmtId="177" fontId="2" fillId="0" borderId="0" xfId="52" applyNumberFormat="1" applyFont="1" applyFill="1" applyAlignment="1" applyProtection="1">
      <alignment vertical="center"/>
      <protection locked="0"/>
    </xf>
    <xf numFmtId="176" fontId="1" fillId="0" borderId="0" xfId="52" applyNumberFormat="1" applyFont="1" applyFill="1" applyProtection="1">
      <protection locked="0"/>
    </xf>
    <xf numFmtId="177" fontId="3" fillId="0" borderId="0" xfId="52" applyNumberFormat="1" applyFont="1" applyFill="1" applyAlignment="1" applyProtection="1">
      <alignment horizontal="center"/>
      <protection locked="0"/>
    </xf>
    <xf numFmtId="177" fontId="1" fillId="0" borderId="0" xfId="52" applyNumberFormat="1" applyFont="1" applyFill="1" applyAlignment="1" applyProtection="1">
      <alignment horizontal="center"/>
      <protection locked="0"/>
    </xf>
    <xf numFmtId="176" fontId="1" fillId="0" borderId="0" xfId="52" applyNumberFormat="1" applyFont="1" applyFill="1" applyBorder="1" applyAlignment="1" applyProtection="1">
      <alignment horizontal="right"/>
      <protection locked="0"/>
    </xf>
    <xf numFmtId="177" fontId="1" fillId="0" borderId="1" xfId="52" applyNumberFormat="1" applyFont="1" applyFill="1" applyBorder="1" applyAlignment="1" applyProtection="1">
      <alignment horizontal="center" vertical="center"/>
      <protection locked="0"/>
    </xf>
    <xf numFmtId="176" fontId="1" fillId="0" borderId="1" xfId="52" applyNumberFormat="1" applyFont="1" applyFill="1" applyBorder="1" applyAlignment="1" applyProtection="1">
      <alignment horizontal="center" vertical="center"/>
      <protection locked="0"/>
    </xf>
    <xf numFmtId="177" fontId="2" fillId="0" borderId="1" xfId="52" applyNumberFormat="1" applyFont="1" applyFill="1" applyBorder="1" applyAlignment="1" applyProtection="1">
      <alignment horizontal="center" vertical="center"/>
      <protection locked="0"/>
    </xf>
    <xf numFmtId="178" fontId="4" fillId="0" borderId="1" xfId="52" applyNumberFormat="1" applyFont="1" applyFill="1" applyBorder="1" applyAlignment="1" applyProtection="1">
      <alignment vertical="center"/>
    </xf>
    <xf numFmtId="177" fontId="1" fillId="0" borderId="1" xfId="52" applyNumberFormat="1" applyFont="1" applyFill="1" applyBorder="1" applyAlignment="1" applyProtection="1">
      <alignment horizontal="left" vertical="center"/>
      <protection locked="0"/>
    </xf>
    <xf numFmtId="178" fontId="5" fillId="0" borderId="1" xfId="52" applyNumberFormat="1" applyFont="1" applyFill="1" applyBorder="1" applyAlignment="1" applyProtection="1">
      <alignment vertical="center"/>
    </xf>
    <xf numFmtId="179" fontId="6" fillId="0" borderId="0" xfId="9" applyNumberFormat="1" applyFont="1" applyFill="1" applyAlignment="1">
      <alignment vertical="center"/>
    </xf>
    <xf numFmtId="179" fontId="7" fillId="0" borderId="0" xfId="9" applyNumberFormat="1" applyFont="1" applyFill="1" applyAlignment="1">
      <alignment vertical="center"/>
    </xf>
    <xf numFmtId="179" fontId="6" fillId="0" borderId="0" xfId="9" applyNumberFormat="1" applyFont="1" applyAlignment="1">
      <alignment vertical="center"/>
    </xf>
    <xf numFmtId="179" fontId="8" fillId="0" borderId="0" xfId="9" applyNumberFormat="1" applyFont="1" applyFill="1" applyAlignment="1">
      <alignment horizontal="center" vertical="center"/>
    </xf>
    <xf numFmtId="179" fontId="7" fillId="0" borderId="0" xfId="9" applyNumberFormat="1" applyFont="1" applyFill="1" applyAlignment="1">
      <alignment horizontal="left" vertical="center"/>
    </xf>
    <xf numFmtId="179" fontId="7" fillId="0" borderId="0" xfId="9" applyNumberFormat="1" applyFont="1" applyFill="1" applyAlignment="1">
      <alignment horizontal="centerContinuous" vertical="center"/>
    </xf>
    <xf numFmtId="179" fontId="9" fillId="0" borderId="0" xfId="9" applyNumberFormat="1" applyFont="1" applyFill="1" applyAlignment="1">
      <alignment horizontal="right"/>
    </xf>
    <xf numFmtId="179" fontId="9" fillId="0" borderId="1" xfId="9" applyNumberFormat="1" applyFont="1" applyFill="1" applyBorder="1" applyAlignment="1">
      <alignment horizontal="center" vertical="center"/>
    </xf>
    <xf numFmtId="179" fontId="9" fillId="0" borderId="1" xfId="9" applyNumberFormat="1" applyFont="1" applyBorder="1" applyAlignment="1">
      <alignment vertical="center"/>
    </xf>
    <xf numFmtId="180" fontId="9" fillId="0" borderId="1" xfId="10" applyNumberFormat="1" applyFont="1" applyFill="1" applyBorder="1" applyAlignment="1">
      <alignment vertical="center"/>
    </xf>
    <xf numFmtId="180" fontId="9" fillId="0" borderId="1" xfId="10" applyNumberFormat="1" applyFont="1" applyBorder="1" applyAlignment="1">
      <alignment vertical="center"/>
    </xf>
    <xf numFmtId="179" fontId="9" fillId="0" borderId="1" xfId="9" applyNumberFormat="1" applyFont="1" applyBorder="1" applyAlignment="1">
      <alignment vertical="center" wrapText="1"/>
    </xf>
    <xf numFmtId="180" fontId="10" fillId="0" borderId="1" xfId="0" applyNumberFormat="1" applyFont="1" applyFill="1" applyBorder="1" applyAlignment="1">
      <alignment horizontal="right" vertical="center"/>
    </xf>
    <xf numFmtId="179" fontId="9" fillId="0" borderId="0" xfId="9" applyNumberFormat="1" applyFont="1" applyAlignment="1">
      <alignment vertical="center"/>
    </xf>
    <xf numFmtId="179" fontId="9" fillId="0" borderId="1" xfId="9" applyNumberFormat="1" applyFont="1" applyBorder="1" applyAlignment="1">
      <alignment horizontal="center" vertical="center"/>
    </xf>
    <xf numFmtId="180" fontId="9" fillId="0" borderId="1" xfId="0" applyNumberFormat="1" applyFont="1" applyFill="1" applyBorder="1" applyAlignment="1">
      <alignment vertical="center"/>
    </xf>
    <xf numFmtId="0" fontId="1" fillId="2" borderId="0" xfId="5" applyFill="1">
      <alignment vertical="center"/>
    </xf>
    <xf numFmtId="0" fontId="11" fillId="2" borderId="0" xfId="15" applyFont="1" applyFill="1" applyBorder="1"/>
    <xf numFmtId="0" fontId="12" fillId="2" borderId="0" xfId="15" applyFont="1" applyFill="1"/>
    <xf numFmtId="0" fontId="8" fillId="2" borderId="0" xfId="5" applyFont="1" applyFill="1" applyAlignment="1">
      <alignment horizontal="center" vertical="center"/>
    </xf>
    <xf numFmtId="0" fontId="8" fillId="2" borderId="0" xfId="5" applyFont="1" applyFill="1" applyAlignment="1">
      <alignment vertical="center"/>
    </xf>
    <xf numFmtId="0" fontId="1" fillId="2" borderId="0" xfId="5" applyFill="1" applyAlignment="1">
      <alignment horizontal="center" vertical="center"/>
    </xf>
    <xf numFmtId="0" fontId="9" fillId="2" borderId="2" xfId="5" applyFont="1" applyFill="1" applyBorder="1" applyAlignment="1">
      <alignment horizontal="right"/>
    </xf>
    <xf numFmtId="0" fontId="9" fillId="2" borderId="3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/>
    </xf>
    <xf numFmtId="0" fontId="9" fillId="2" borderId="1" xfId="15" applyFont="1" applyFill="1" applyBorder="1" applyAlignment="1">
      <alignment horizontal="left" vertical="center"/>
    </xf>
    <xf numFmtId="180" fontId="9" fillId="2" borderId="1" xfId="10" applyNumberFormat="1" applyFont="1" applyFill="1" applyBorder="1" applyAlignment="1">
      <alignment vertical="center"/>
    </xf>
    <xf numFmtId="181" fontId="9" fillId="2" borderId="1" xfId="10" applyNumberFormat="1" applyFont="1" applyFill="1" applyBorder="1" applyAlignment="1">
      <alignment vertical="center"/>
    </xf>
    <xf numFmtId="0" fontId="9" fillId="2" borderId="0" xfId="15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 applyProtection="1">
      <alignment horizontal="left" vertical="center" indent="1"/>
    </xf>
    <xf numFmtId="0" fontId="9" fillId="2" borderId="0" xfId="15" applyFont="1" applyFill="1" applyAlignment="1">
      <alignment horizontal="center"/>
    </xf>
    <xf numFmtId="0" fontId="9" fillId="2" borderId="5" xfId="0" applyNumberFormat="1" applyFont="1" applyFill="1" applyBorder="1" applyAlignment="1" applyProtection="1">
      <alignment horizontal="left" vertical="center" wrapText="1" indent="1"/>
    </xf>
    <xf numFmtId="0" fontId="9" fillId="2" borderId="1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2" fillId="0" borderId="0" xfId="15" applyFont="1" applyFill="1" applyAlignment="1">
      <alignment vertical="center"/>
    </xf>
    <xf numFmtId="0" fontId="13" fillId="0" borderId="0" xfId="15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left"/>
    </xf>
    <xf numFmtId="0" fontId="7" fillId="3" borderId="0" xfId="0" applyFont="1" applyFill="1" applyAlignment="1"/>
    <xf numFmtId="0" fontId="9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9" fontId="9" fillId="3" borderId="1" xfId="15" applyNumberFormat="1" applyFont="1" applyFill="1" applyBorder="1" applyAlignment="1">
      <alignment horizontal="left" vertical="center"/>
    </xf>
    <xf numFmtId="180" fontId="9" fillId="3" borderId="1" xfId="10" applyNumberFormat="1" applyFont="1" applyFill="1" applyBorder="1" applyAlignment="1">
      <alignment vertical="center"/>
    </xf>
    <xf numFmtId="181" fontId="9" fillId="3" borderId="1" xfId="1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vertical="center"/>
    </xf>
    <xf numFmtId="0" fontId="15" fillId="0" borderId="0" xfId="15" applyFont="1"/>
    <xf numFmtId="0" fontId="13" fillId="0" borderId="0" xfId="15"/>
    <xf numFmtId="0" fontId="13" fillId="0" borderId="0" xfId="15" applyFill="1"/>
    <xf numFmtId="0" fontId="16" fillId="3" borderId="1" xfId="15" applyFont="1" applyFill="1" applyBorder="1" applyAlignment="1">
      <alignment horizontal="left" vertical="center"/>
    </xf>
    <xf numFmtId="0" fontId="15" fillId="0" borderId="0" xfId="15" applyFont="1" applyAlignment="1">
      <alignment horizontal="center" vertical="center"/>
    </xf>
    <xf numFmtId="0" fontId="9" fillId="0" borderId="0" xfId="15" applyFont="1" applyAlignment="1">
      <alignment horizontal="center" vertical="center"/>
    </xf>
    <xf numFmtId="0" fontId="13" fillId="3" borderId="1" xfId="15" applyFill="1" applyBorder="1"/>
    <xf numFmtId="0" fontId="1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0" borderId="0" xfId="15" applyFill="1" applyAlignment="1">
      <alignment horizontal="center"/>
    </xf>
    <xf numFmtId="0" fontId="16" fillId="3" borderId="1" xfId="0" applyFont="1" applyFill="1" applyBorder="1" applyAlignment="1">
      <alignment horizontal="distributed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7年预算草案(人大)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省本级2004年快报及2005年预算（平衡部分）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2012年报人代会20张表-表样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2年区与乡结算情况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1"/>
        <xdr:cNvSpPr>
          <a:spLocks noChangeShapeType="1"/>
        </xdr:cNvSpPr>
      </xdr:nvSpPr>
      <xdr:spPr>
        <a:xfrm flipH="1" flipV="1">
          <a:off x="3832860" y="145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2"/>
        <xdr:cNvSpPr>
          <a:spLocks noChangeShapeType="1"/>
        </xdr:cNvSpPr>
      </xdr:nvSpPr>
      <xdr:spPr>
        <a:xfrm flipH="1" flipV="1">
          <a:off x="3832860" y="145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34920;&#26684;&#31867;\2021\2022&#24180;&#37096;&#38376;&#39044;&#31639;\2022&#24180;&#39044;&#31639;&#20154;&#22823; &#27719;&#25253;&#26448;&#26009;\&#23457;&#26680;&#21518;\&#23457;&#26680;&#21518;\2022&#27604;&#39044;&#31639;11&#26376;&#21021;&#25253;&#20154;&#22823;&#39044;&#31639;&#21021;&#23457;11.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收预"/>
      <sheetName val="全支预"/>
      <sheetName val="全区平衡"/>
      <sheetName val="本级收预"/>
      <sheetName val="本级支预"/>
      <sheetName val="本级平衡"/>
      <sheetName val="对下转移支付"/>
      <sheetName val="全区基收支"/>
      <sheetName val="本级基金收入"/>
      <sheetName val="本级基金支出"/>
      <sheetName val="本级基金平衡"/>
      <sheetName val="全区社基收"/>
      <sheetName val="全区社基支"/>
      <sheetName val="本级社基收"/>
      <sheetName val="本级社基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>
            <v>7600</v>
          </cell>
        </row>
      </sheetData>
      <sheetData sheetId="9" refreshError="1">
        <row r="5">
          <cell r="C5">
            <v>2826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$A1:$XFD65536"/>
    </sheetView>
  </sheetViews>
  <sheetFormatPr defaultColWidth="8.7" defaultRowHeight="14.25" outlineLevelCol="4"/>
  <cols>
    <col min="1" max="1" width="37.6" style="49" customWidth="1"/>
    <col min="2" max="2" width="17.7" style="49" customWidth="1"/>
    <col min="3" max="3" width="30.5" style="49" customWidth="1"/>
    <col min="4" max="4" width="17.7" style="49" customWidth="1"/>
    <col min="5" max="39" width="9" style="49" customWidth="1"/>
    <col min="40" max="40" width="4" style="49" customWidth="1"/>
    <col min="41" max="64" width="9" style="49" customWidth="1"/>
    <col min="65" max="16384" width="8.7" style="49"/>
  </cols>
  <sheetData>
    <row r="1" s="48" customFormat="1" ht="37.5" customHeight="1" spans="1:4">
      <c r="A1" s="52" t="s">
        <v>0</v>
      </c>
      <c r="B1" s="52"/>
      <c r="C1" s="52"/>
      <c r="D1" s="52"/>
    </row>
    <row r="2" s="49" customFormat="1" ht="19.5" customHeight="1" spans="1:4">
      <c r="A2" s="53"/>
      <c r="B2" s="54"/>
      <c r="C2" s="55"/>
      <c r="D2" s="55" t="s">
        <v>1</v>
      </c>
    </row>
    <row r="3" s="49" customFormat="1" ht="20.4" customHeight="1" spans="1:4">
      <c r="A3" s="56" t="s">
        <v>2</v>
      </c>
      <c r="B3" s="56" t="s">
        <v>3</v>
      </c>
      <c r="C3" s="56" t="s">
        <v>2</v>
      </c>
      <c r="D3" s="56" t="s">
        <v>3</v>
      </c>
    </row>
    <row r="4" s="49" customFormat="1" ht="20.4" customHeight="1" spans="1:4">
      <c r="A4" s="56"/>
      <c r="B4" s="56"/>
      <c r="C4" s="56"/>
      <c r="D4" s="56"/>
    </row>
    <row r="5" s="63" customFormat="1" ht="20.1" customHeight="1" spans="1:5">
      <c r="A5" s="66" t="s">
        <v>4</v>
      </c>
      <c r="B5" s="60">
        <f>SUM(B6:B17)</f>
        <v>7600</v>
      </c>
      <c r="C5" s="66" t="s">
        <v>5</v>
      </c>
      <c r="D5" s="60">
        <f>SUM(D6:D17)</f>
        <v>2826</v>
      </c>
      <c r="E5" s="67"/>
    </row>
    <row r="6" s="64" customFormat="1" ht="20.1" customHeight="1" spans="1:5">
      <c r="A6" s="62" t="s">
        <v>6</v>
      </c>
      <c r="B6" s="60"/>
      <c r="C6" s="60" t="s">
        <v>7</v>
      </c>
      <c r="D6" s="60"/>
      <c r="E6" s="68"/>
    </row>
    <row r="7" s="64" customFormat="1" ht="20.1" customHeight="1" spans="1:5">
      <c r="A7" s="62" t="s">
        <v>8</v>
      </c>
      <c r="B7" s="60"/>
      <c r="C7" s="60" t="s">
        <v>9</v>
      </c>
      <c r="D7" s="60"/>
      <c r="E7" s="68"/>
    </row>
    <row r="8" s="64" customFormat="1" ht="20.1" customHeight="1" spans="1:5">
      <c r="A8" s="62" t="s">
        <v>10</v>
      </c>
      <c r="B8" s="60"/>
      <c r="C8" s="60" t="s">
        <v>11</v>
      </c>
      <c r="D8" s="60"/>
      <c r="E8" s="68"/>
    </row>
    <row r="9" s="64" customFormat="1" ht="20.1" customHeight="1" spans="1:5">
      <c r="A9" s="62" t="s">
        <v>12</v>
      </c>
      <c r="B9" s="60"/>
      <c r="C9" s="60" t="s">
        <v>13</v>
      </c>
      <c r="D9" s="60">
        <f>2186+114</f>
        <v>2300</v>
      </c>
      <c r="E9" s="68"/>
    </row>
    <row r="10" s="64" customFormat="1" ht="20.1" customHeight="1" spans="1:5">
      <c r="A10" s="62" t="s">
        <v>14</v>
      </c>
      <c r="B10" s="60"/>
      <c r="C10" s="60" t="s">
        <v>15</v>
      </c>
      <c r="D10" s="60"/>
      <c r="E10" s="68"/>
    </row>
    <row r="11" s="64" customFormat="1" ht="20.1" customHeight="1" spans="1:5">
      <c r="A11" s="62" t="s">
        <v>16</v>
      </c>
      <c r="B11" s="60">
        <v>7000</v>
      </c>
      <c r="C11" s="60" t="s">
        <v>15</v>
      </c>
      <c r="D11" s="60"/>
      <c r="E11" s="68"/>
    </row>
    <row r="12" s="64" customFormat="1" ht="20.1" customHeight="1" spans="1:5">
      <c r="A12" s="62" t="s">
        <v>17</v>
      </c>
      <c r="B12" s="60"/>
      <c r="C12" s="60" t="s">
        <v>18</v>
      </c>
      <c r="D12" s="60"/>
      <c r="E12" s="68"/>
    </row>
    <row r="13" s="64" customFormat="1" ht="20.1" customHeight="1" spans="1:5">
      <c r="A13" s="62" t="s">
        <v>19</v>
      </c>
      <c r="B13" s="60"/>
      <c r="C13" s="60" t="s">
        <v>20</v>
      </c>
      <c r="D13" s="60"/>
      <c r="E13" s="68"/>
    </row>
    <row r="14" s="64" customFormat="1" ht="20.1" customHeight="1" spans="1:5">
      <c r="A14" s="62" t="s">
        <v>21</v>
      </c>
      <c r="B14" s="60">
        <v>400</v>
      </c>
      <c r="C14" s="60" t="s">
        <v>22</v>
      </c>
      <c r="D14" s="60"/>
      <c r="E14" s="68"/>
    </row>
    <row r="15" s="64" customFormat="1" ht="20.1" customHeight="1" spans="1:5">
      <c r="A15" s="62" t="s">
        <v>23</v>
      </c>
      <c r="B15" s="60">
        <v>200</v>
      </c>
      <c r="C15" s="60" t="s">
        <v>24</v>
      </c>
      <c r="D15" s="60"/>
      <c r="E15" s="68"/>
    </row>
    <row r="16" s="64" customFormat="1" ht="20.1" customHeight="1" spans="1:5">
      <c r="A16" s="62" t="s">
        <v>25</v>
      </c>
      <c r="B16" s="60"/>
      <c r="C16" s="60" t="s">
        <v>26</v>
      </c>
      <c r="D16" s="60">
        <v>526</v>
      </c>
      <c r="E16" s="68"/>
    </row>
    <row r="17" s="64" customFormat="1" ht="20.1" customHeight="1" spans="1:5">
      <c r="A17" s="62" t="s">
        <v>27</v>
      </c>
      <c r="B17" s="60"/>
      <c r="C17" s="60" t="s">
        <v>28</v>
      </c>
      <c r="D17" s="60"/>
      <c r="E17" s="68"/>
    </row>
    <row r="18" s="64" customFormat="1" ht="20.1" customHeight="1" spans="1:5">
      <c r="A18" s="69"/>
      <c r="B18" s="69"/>
      <c r="C18" s="60"/>
      <c r="D18" s="60"/>
      <c r="E18" s="68"/>
    </row>
    <row r="19" s="64" customFormat="1" ht="20.1" customHeight="1" spans="1:5">
      <c r="A19" s="70" t="s">
        <v>29</v>
      </c>
      <c r="B19" s="60">
        <f>SUM(B20,B23:B24)</f>
        <v>0</v>
      </c>
      <c r="C19" s="70" t="s">
        <v>30</v>
      </c>
      <c r="D19" s="60">
        <f>SUM(D20,D23:D24)</f>
        <v>4774</v>
      </c>
      <c r="E19" s="68"/>
    </row>
    <row r="20" s="64" customFormat="1" ht="20.1" customHeight="1" spans="1:5">
      <c r="A20" s="71" t="s">
        <v>31</v>
      </c>
      <c r="B20" s="60">
        <f>SUM(B21:B22)</f>
        <v>0</v>
      </c>
      <c r="C20" s="62" t="s">
        <v>32</v>
      </c>
      <c r="D20" s="60">
        <f>SUM(D21:D22)</f>
        <v>0</v>
      </c>
      <c r="E20" s="68"/>
    </row>
    <row r="21" s="64" customFormat="1" ht="20.1" customHeight="1" spans="1:5">
      <c r="A21" s="71" t="s">
        <v>33</v>
      </c>
      <c r="B21" s="60"/>
      <c r="C21" s="62" t="s">
        <v>34</v>
      </c>
      <c r="D21" s="60"/>
      <c r="E21" s="68"/>
    </row>
    <row r="22" s="65" customFormat="1" ht="20.1" customHeight="1" spans="1:5">
      <c r="A22" s="71" t="s">
        <v>35</v>
      </c>
      <c r="B22" s="60"/>
      <c r="C22" s="62" t="s">
        <v>36</v>
      </c>
      <c r="D22" s="60"/>
      <c r="E22" s="72"/>
    </row>
    <row r="23" s="65" customFormat="1" ht="20.1" customHeight="1" spans="1:5">
      <c r="A23" s="71" t="s">
        <v>37</v>
      </c>
      <c r="B23" s="60"/>
      <c r="C23" s="62" t="s">
        <v>38</v>
      </c>
      <c r="D23" s="60">
        <v>4774</v>
      </c>
      <c r="E23" s="72"/>
    </row>
    <row r="24" s="65" customFormat="1" ht="20.1" customHeight="1" spans="1:5">
      <c r="A24" s="71" t="s">
        <v>39</v>
      </c>
      <c r="B24" s="60"/>
      <c r="C24" s="62" t="s">
        <v>40</v>
      </c>
      <c r="D24" s="60"/>
      <c r="E24" s="72"/>
    </row>
    <row r="25" s="65" customFormat="1" ht="20.1" customHeight="1" spans="1:5">
      <c r="A25" s="73" t="s">
        <v>41</v>
      </c>
      <c r="B25" s="60">
        <f>SUM(B19,B5)</f>
        <v>7600</v>
      </c>
      <c r="C25" s="73" t="s">
        <v>42</v>
      </c>
      <c r="D25" s="60">
        <f>SUM(D19,D5)</f>
        <v>7600</v>
      </c>
      <c r="E25" s="72"/>
    </row>
  </sheetData>
  <mergeCells count="5">
    <mergeCell ref="A1:D1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1" sqref="$A1:$XFD65536"/>
    </sheetView>
  </sheetViews>
  <sheetFormatPr defaultColWidth="8.7" defaultRowHeight="14.25" outlineLevelCol="4"/>
  <cols>
    <col min="1" max="1" width="43.7" style="49" customWidth="1"/>
    <col min="2" max="5" width="17.6" style="49" customWidth="1"/>
    <col min="6" max="32" width="9" style="49" customWidth="1"/>
    <col min="33" max="16384" width="8.7" style="49"/>
  </cols>
  <sheetData>
    <row r="1" s="48" customFormat="1" ht="36.75" customHeight="1" spans="1:5">
      <c r="A1" s="52" t="s">
        <v>43</v>
      </c>
      <c r="B1" s="52"/>
      <c r="C1" s="52"/>
      <c r="D1" s="52"/>
      <c r="E1" s="52"/>
    </row>
    <row r="2" s="49" customFormat="1" ht="17.25" customHeight="1" spans="1:5">
      <c r="A2" s="53"/>
      <c r="B2" s="54"/>
      <c r="C2" s="54"/>
      <c r="D2" s="54"/>
      <c r="E2" s="55" t="s">
        <v>1</v>
      </c>
    </row>
    <row r="3" s="49" customFormat="1" ht="21.75" customHeight="1" spans="1:5">
      <c r="A3" s="56" t="s">
        <v>2</v>
      </c>
      <c r="B3" s="56" t="s">
        <v>44</v>
      </c>
      <c r="C3" s="56" t="s">
        <v>3</v>
      </c>
      <c r="D3" s="57" t="s">
        <v>45</v>
      </c>
      <c r="E3" s="58"/>
    </row>
    <row r="4" s="49" customFormat="1" ht="21.75" customHeight="1" spans="1:5">
      <c r="A4" s="56"/>
      <c r="B4" s="56"/>
      <c r="C4" s="56"/>
      <c r="D4" s="56" t="s">
        <v>46</v>
      </c>
      <c r="E4" s="56" t="s">
        <v>47</v>
      </c>
    </row>
    <row r="5" s="50" customFormat="1" ht="21.75" customHeight="1" spans="1:5">
      <c r="A5" s="59" t="s">
        <v>4</v>
      </c>
      <c r="B5" s="60">
        <f>SUM(B6:B13,B16:B18,B23)</f>
        <v>1900</v>
      </c>
      <c r="C5" s="60">
        <f>SUM(C6:C13,C16:C18,C23)</f>
        <v>7600</v>
      </c>
      <c r="D5" s="60">
        <f t="shared" ref="D5:D23" si="0">C5-B5</f>
        <v>5700</v>
      </c>
      <c r="E5" s="61">
        <f t="shared" ref="E5:E23" si="1">IF(B5=0,"",D5/B5*100)</f>
        <v>300</v>
      </c>
    </row>
    <row r="6" s="50" customFormat="1" ht="21.75" customHeight="1" spans="1:5">
      <c r="A6" s="62" t="s">
        <v>48</v>
      </c>
      <c r="B6" s="60"/>
      <c r="C6" s="60"/>
      <c r="D6" s="60">
        <f t="shared" si="0"/>
        <v>0</v>
      </c>
      <c r="E6" s="61" t="str">
        <f t="shared" si="1"/>
        <v/>
      </c>
    </row>
    <row r="7" s="50" customFormat="1" ht="21.75" customHeight="1" spans="1:5">
      <c r="A7" s="62" t="s">
        <v>49</v>
      </c>
      <c r="B7" s="60"/>
      <c r="C7" s="60"/>
      <c r="D7" s="60">
        <f t="shared" si="0"/>
        <v>0</v>
      </c>
      <c r="E7" s="61" t="str">
        <f t="shared" si="1"/>
        <v/>
      </c>
    </row>
    <row r="8" s="50" customFormat="1" ht="21.75" customHeight="1" spans="1:5">
      <c r="A8" s="62" t="s">
        <v>50</v>
      </c>
      <c r="B8" s="60"/>
      <c r="C8" s="60"/>
      <c r="D8" s="60">
        <f t="shared" si="0"/>
        <v>0</v>
      </c>
      <c r="E8" s="61" t="str">
        <f t="shared" si="1"/>
        <v/>
      </c>
    </row>
    <row r="9" s="50" customFormat="1" ht="21.75" customHeight="1" spans="1:5">
      <c r="A9" s="62" t="s">
        <v>51</v>
      </c>
      <c r="B9" s="60"/>
      <c r="C9" s="60"/>
      <c r="D9" s="60">
        <f t="shared" si="0"/>
        <v>0</v>
      </c>
      <c r="E9" s="61" t="str">
        <f t="shared" si="1"/>
        <v/>
      </c>
    </row>
    <row r="10" s="50" customFormat="1" ht="21.75" customHeight="1" spans="1:5">
      <c r="A10" s="62" t="s">
        <v>52</v>
      </c>
      <c r="B10" s="60"/>
      <c r="C10" s="60"/>
      <c r="D10" s="60">
        <f t="shared" si="0"/>
        <v>0</v>
      </c>
      <c r="E10" s="61" t="str">
        <f t="shared" si="1"/>
        <v/>
      </c>
    </row>
    <row r="11" s="50" customFormat="1" ht="21.75" customHeight="1" spans="1:5">
      <c r="A11" s="62" t="s">
        <v>53</v>
      </c>
      <c r="B11" s="60"/>
      <c r="C11" s="60"/>
      <c r="D11" s="60">
        <f t="shared" si="0"/>
        <v>0</v>
      </c>
      <c r="E11" s="61" t="str">
        <f t="shared" si="1"/>
        <v/>
      </c>
    </row>
    <row r="12" s="50" customFormat="1" ht="21.75" customHeight="1" spans="1:5">
      <c r="A12" s="62" t="s">
        <v>54</v>
      </c>
      <c r="B12" s="60">
        <v>1150</v>
      </c>
      <c r="C12" s="60">
        <v>7000</v>
      </c>
      <c r="D12" s="60">
        <f t="shared" si="0"/>
        <v>5850</v>
      </c>
      <c r="E12" s="61">
        <f t="shared" si="1"/>
        <v>508.695652173913</v>
      </c>
    </row>
    <row r="13" s="50" customFormat="1" ht="21.75" customHeight="1" spans="1:5">
      <c r="A13" s="62" t="s">
        <v>55</v>
      </c>
      <c r="B13" s="60">
        <f>SUM(B14:B15)</f>
        <v>0</v>
      </c>
      <c r="C13" s="60">
        <f>SUM(C14:C15)</f>
        <v>0</v>
      </c>
      <c r="D13" s="60">
        <f t="shared" si="0"/>
        <v>0</v>
      </c>
      <c r="E13" s="61" t="str">
        <f t="shared" si="1"/>
        <v/>
      </c>
    </row>
    <row r="14" s="50" customFormat="1" ht="21.75" customHeight="1" spans="1:5">
      <c r="A14" s="62" t="s">
        <v>56</v>
      </c>
      <c r="B14" s="60"/>
      <c r="C14" s="60"/>
      <c r="D14" s="60">
        <f t="shared" si="0"/>
        <v>0</v>
      </c>
      <c r="E14" s="61" t="str">
        <f t="shared" si="1"/>
        <v/>
      </c>
    </row>
    <row r="15" s="50" customFormat="1" ht="21.75" customHeight="1" spans="1:5">
      <c r="A15" s="62" t="s">
        <v>57</v>
      </c>
      <c r="B15" s="60"/>
      <c r="C15" s="60"/>
      <c r="D15" s="60">
        <f t="shared" si="0"/>
        <v>0</v>
      </c>
      <c r="E15" s="61" t="str">
        <f t="shared" si="1"/>
        <v/>
      </c>
    </row>
    <row r="16" s="50" customFormat="1" ht="21.75" customHeight="1" spans="1:5">
      <c r="A16" s="62" t="s">
        <v>58</v>
      </c>
      <c r="B16" s="60">
        <v>400</v>
      </c>
      <c r="C16" s="60">
        <v>400</v>
      </c>
      <c r="D16" s="60">
        <f t="shared" si="0"/>
        <v>0</v>
      </c>
      <c r="E16" s="61">
        <f t="shared" si="1"/>
        <v>0</v>
      </c>
    </row>
    <row r="17" s="50" customFormat="1" ht="21.75" customHeight="1" spans="1:5">
      <c r="A17" s="62" t="s">
        <v>59</v>
      </c>
      <c r="B17" s="60">
        <v>350</v>
      </c>
      <c r="C17" s="60">
        <v>200</v>
      </c>
      <c r="D17" s="60">
        <f t="shared" si="0"/>
        <v>-150</v>
      </c>
      <c r="E17" s="61">
        <f t="shared" si="1"/>
        <v>-42.8571428571429</v>
      </c>
    </row>
    <row r="18" s="50" customFormat="1" ht="21.75" customHeight="1" spans="1:5">
      <c r="A18" s="62" t="s">
        <v>60</v>
      </c>
      <c r="B18" s="60">
        <f>SUM(B19:B22)</f>
        <v>0</v>
      </c>
      <c r="C18" s="60">
        <f>SUM(C19:C22)</f>
        <v>0</v>
      </c>
      <c r="D18" s="60">
        <f t="shared" si="0"/>
        <v>0</v>
      </c>
      <c r="E18" s="61" t="str">
        <f t="shared" si="1"/>
        <v/>
      </c>
    </row>
    <row r="19" s="50" customFormat="1" ht="21.75" customHeight="1" spans="1:5">
      <c r="A19" s="62" t="s">
        <v>61</v>
      </c>
      <c r="B19" s="60"/>
      <c r="C19" s="60"/>
      <c r="D19" s="60">
        <f t="shared" si="0"/>
        <v>0</v>
      </c>
      <c r="E19" s="61" t="str">
        <f t="shared" si="1"/>
        <v/>
      </c>
    </row>
    <row r="20" s="51" customFormat="1" ht="21.75" customHeight="1" spans="1:5">
      <c r="A20" s="62" t="s">
        <v>62</v>
      </c>
      <c r="B20" s="60"/>
      <c r="C20" s="60"/>
      <c r="D20" s="60">
        <f t="shared" si="0"/>
        <v>0</v>
      </c>
      <c r="E20" s="61" t="str">
        <f t="shared" si="1"/>
        <v/>
      </c>
    </row>
    <row r="21" s="51" customFormat="1" ht="21.75" customHeight="1" spans="1:5">
      <c r="A21" s="62" t="s">
        <v>63</v>
      </c>
      <c r="B21" s="60"/>
      <c r="C21" s="60"/>
      <c r="D21" s="60">
        <f t="shared" si="0"/>
        <v>0</v>
      </c>
      <c r="E21" s="61" t="str">
        <f t="shared" si="1"/>
        <v/>
      </c>
    </row>
    <row r="22" s="51" customFormat="1" ht="21.75" customHeight="1" spans="1:5">
      <c r="A22" s="62" t="s">
        <v>64</v>
      </c>
      <c r="B22" s="60"/>
      <c r="C22" s="60"/>
      <c r="D22" s="60">
        <f t="shared" si="0"/>
        <v>0</v>
      </c>
      <c r="E22" s="61" t="str">
        <f t="shared" si="1"/>
        <v/>
      </c>
    </row>
    <row r="23" s="51" customFormat="1" ht="21.75" customHeight="1" spans="1:5">
      <c r="A23" s="62" t="s">
        <v>65</v>
      </c>
      <c r="B23" s="60"/>
      <c r="C23" s="60"/>
      <c r="D23" s="60">
        <f t="shared" si="0"/>
        <v>0</v>
      </c>
      <c r="E23" s="61" t="str">
        <f t="shared" si="1"/>
        <v/>
      </c>
    </row>
  </sheetData>
  <mergeCells count="5">
    <mergeCell ref="A1:E1"/>
    <mergeCell ref="D3:E3"/>
    <mergeCell ref="A3:A4"/>
    <mergeCell ref="B3:B4"/>
    <mergeCell ref="C3:C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4" workbookViewId="0">
      <selection activeCell="A1" sqref="$A1:$XFD65536"/>
    </sheetView>
  </sheetViews>
  <sheetFormatPr defaultColWidth="8.7" defaultRowHeight="14.25" outlineLevelCol="5"/>
  <cols>
    <col min="1" max="1" width="45.6" style="30" customWidth="1"/>
    <col min="2" max="5" width="18.7" style="30" customWidth="1"/>
    <col min="6" max="6" width="0.9" style="30" customWidth="1"/>
    <col min="7" max="32" width="9" style="30" customWidth="1"/>
    <col min="33" max="16384" width="8.7" style="30"/>
  </cols>
  <sheetData>
    <row r="1" s="30" customFormat="1" ht="39" customHeight="1" spans="1:6">
      <c r="A1" s="33" t="s">
        <v>66</v>
      </c>
      <c r="B1" s="33"/>
      <c r="C1" s="33"/>
      <c r="D1" s="33"/>
      <c r="E1" s="33"/>
      <c r="F1" s="34"/>
    </row>
    <row r="2" s="30" customFormat="1" ht="18.75" customHeight="1" spans="2:5">
      <c r="B2" s="35"/>
      <c r="C2" s="35"/>
      <c r="D2" s="30"/>
      <c r="E2" s="36" t="s">
        <v>1</v>
      </c>
    </row>
    <row r="3" s="30" customFormat="1" ht="21.75" customHeight="1" spans="1:5">
      <c r="A3" s="37" t="s">
        <v>67</v>
      </c>
      <c r="B3" s="37" t="s">
        <v>44</v>
      </c>
      <c r="C3" s="37" t="s">
        <v>3</v>
      </c>
      <c r="D3" s="38" t="s">
        <v>68</v>
      </c>
      <c r="E3" s="38"/>
    </row>
    <row r="4" s="30" customFormat="1" ht="23.25" customHeight="1" spans="1:5">
      <c r="A4" s="39"/>
      <c r="B4" s="39"/>
      <c r="C4" s="39"/>
      <c r="D4" s="38" t="s">
        <v>46</v>
      </c>
      <c r="E4" s="38" t="s">
        <v>69</v>
      </c>
    </row>
    <row r="5" s="31" customFormat="1" ht="19.5" customHeight="1" spans="1:6">
      <c r="A5" s="40" t="s">
        <v>5</v>
      </c>
      <c r="B5" s="41">
        <f>SUM(B6,B8,B23,B30)</f>
        <v>2909</v>
      </c>
      <c r="C5" s="41">
        <f>SUM(C6,C8,C23,C30,C33)</f>
        <v>2826</v>
      </c>
      <c r="D5" s="41">
        <f t="shared" ref="D5:D34" si="0">C5-B5</f>
        <v>-83</v>
      </c>
      <c r="E5" s="42">
        <f t="shared" ref="E5:E34" si="1">IF(B5=0,"",D5/B5*100)</f>
        <v>-2.85321416294259</v>
      </c>
      <c r="F5" s="43"/>
    </row>
    <row r="6" s="31" customFormat="1" ht="19.5" customHeight="1" spans="1:6">
      <c r="A6" s="44" t="s">
        <v>70</v>
      </c>
      <c r="B6" s="41">
        <f>SUM(B7)</f>
        <v>1394</v>
      </c>
      <c r="C6" s="41"/>
      <c r="D6" s="41">
        <f t="shared" si="0"/>
        <v>-1394</v>
      </c>
      <c r="E6" s="42">
        <f t="shared" si="1"/>
        <v>-100</v>
      </c>
      <c r="F6" s="43"/>
    </row>
    <row r="7" s="31" customFormat="1" ht="19.5" customHeight="1" spans="1:6">
      <c r="A7" s="44" t="s">
        <v>71</v>
      </c>
      <c r="B7" s="41">
        <v>1394</v>
      </c>
      <c r="C7" s="41"/>
      <c r="D7" s="41">
        <f t="shared" si="0"/>
        <v>-1394</v>
      </c>
      <c r="E7" s="42">
        <f t="shared" si="1"/>
        <v>-100</v>
      </c>
      <c r="F7" s="43"/>
    </row>
    <row r="8" s="32" customFormat="1" ht="19.5" customHeight="1" spans="1:6">
      <c r="A8" s="44" t="s">
        <v>72</v>
      </c>
      <c r="B8" s="41">
        <f>SUM(B9,B15,B17,B19,B20,B22)</f>
        <v>1300</v>
      </c>
      <c r="C8" s="41">
        <f>SUM(C9,C15,C17,C19,C20,C22)</f>
        <v>2300</v>
      </c>
      <c r="D8" s="41">
        <f t="shared" si="0"/>
        <v>1000</v>
      </c>
      <c r="E8" s="42">
        <f t="shared" si="1"/>
        <v>76.9230769230769</v>
      </c>
      <c r="F8" s="45"/>
    </row>
    <row r="9" s="32" customFormat="1" ht="19.5" customHeight="1" spans="1:6">
      <c r="A9" s="44" t="s">
        <v>73</v>
      </c>
      <c r="B9" s="41">
        <f>SUM(B10:B14)</f>
        <v>619</v>
      </c>
      <c r="C9" s="41">
        <f>SUM(C10:C14)</f>
        <v>1700</v>
      </c>
      <c r="D9" s="41">
        <f t="shared" si="0"/>
        <v>1081</v>
      </c>
      <c r="E9" s="42">
        <f t="shared" si="1"/>
        <v>174.636510500808</v>
      </c>
      <c r="F9" s="45"/>
    </row>
    <row r="10" s="32" customFormat="1" ht="19.5" customHeight="1" spans="1:6">
      <c r="A10" s="44" t="s">
        <v>74</v>
      </c>
      <c r="B10" s="41"/>
      <c r="C10" s="41"/>
      <c r="D10" s="41">
        <f t="shared" si="0"/>
        <v>0</v>
      </c>
      <c r="E10" s="42" t="str">
        <f t="shared" si="1"/>
        <v/>
      </c>
      <c r="F10" s="45"/>
    </row>
    <row r="11" s="32" customFormat="1" ht="19.5" customHeight="1" spans="1:6">
      <c r="A11" s="44" t="s">
        <v>75</v>
      </c>
      <c r="B11" s="41"/>
      <c r="C11" s="41"/>
      <c r="D11" s="41">
        <f t="shared" si="0"/>
        <v>0</v>
      </c>
      <c r="E11" s="42" t="str">
        <f t="shared" si="1"/>
        <v/>
      </c>
      <c r="F11" s="45"/>
    </row>
    <row r="12" s="32" customFormat="1" ht="19.5" customHeight="1" spans="1:6">
      <c r="A12" s="44" t="s">
        <v>76</v>
      </c>
      <c r="B12" s="41"/>
      <c r="C12" s="41"/>
      <c r="D12" s="41">
        <f t="shared" si="0"/>
        <v>0</v>
      </c>
      <c r="E12" s="42" t="str">
        <f t="shared" si="1"/>
        <v/>
      </c>
      <c r="F12" s="45"/>
    </row>
    <row r="13" s="32" customFormat="1" ht="19.5" customHeight="1" spans="1:6">
      <c r="A13" s="44" t="s">
        <v>77</v>
      </c>
      <c r="B13" s="41"/>
      <c r="C13" s="41"/>
      <c r="D13" s="41">
        <f t="shared" si="0"/>
        <v>0</v>
      </c>
      <c r="E13" s="42" t="str">
        <f t="shared" si="1"/>
        <v/>
      </c>
      <c r="F13" s="45"/>
    </row>
    <row r="14" s="32" customFormat="1" ht="19.5" customHeight="1" spans="1:6">
      <c r="A14" s="44" t="s">
        <v>78</v>
      </c>
      <c r="B14" s="41">
        <v>619</v>
      </c>
      <c r="C14" s="41">
        <v>1700</v>
      </c>
      <c r="D14" s="41">
        <f t="shared" si="0"/>
        <v>1081</v>
      </c>
      <c r="E14" s="42">
        <f t="shared" si="1"/>
        <v>174.636510500808</v>
      </c>
      <c r="F14" s="45"/>
    </row>
    <row r="15" s="32" customFormat="1" ht="19.5" customHeight="1" spans="1:6">
      <c r="A15" s="44" t="s">
        <v>79</v>
      </c>
      <c r="B15" s="41">
        <f>SUM(B16)</f>
        <v>0</v>
      </c>
      <c r="C15" s="41">
        <f>SUM(C16)</f>
        <v>0</v>
      </c>
      <c r="D15" s="41">
        <f t="shared" si="0"/>
        <v>0</v>
      </c>
      <c r="E15" s="42" t="str">
        <f t="shared" si="1"/>
        <v/>
      </c>
      <c r="F15" s="45"/>
    </row>
    <row r="16" s="32" customFormat="1" ht="19.5" customHeight="1" spans="1:6">
      <c r="A16" s="44" t="s">
        <v>80</v>
      </c>
      <c r="B16" s="41"/>
      <c r="C16" s="41"/>
      <c r="D16" s="41">
        <f t="shared" si="0"/>
        <v>0</v>
      </c>
      <c r="E16" s="42" t="str">
        <f t="shared" si="1"/>
        <v/>
      </c>
      <c r="F16" s="45"/>
    </row>
    <row r="17" s="32" customFormat="1" ht="19.5" customHeight="1" spans="1:6">
      <c r="A17" s="44" t="s">
        <v>81</v>
      </c>
      <c r="B17" s="41">
        <f>SUM(B18)</f>
        <v>0</v>
      </c>
      <c r="C17" s="41">
        <f>SUM(C18)</f>
        <v>0</v>
      </c>
      <c r="D17" s="41">
        <f t="shared" si="0"/>
        <v>0</v>
      </c>
      <c r="E17" s="42" t="str">
        <f t="shared" si="1"/>
        <v/>
      </c>
      <c r="F17" s="45"/>
    </row>
    <row r="18" s="32" customFormat="1" ht="19.5" customHeight="1" spans="1:6">
      <c r="A18" s="44" t="s">
        <v>82</v>
      </c>
      <c r="B18" s="41"/>
      <c r="C18" s="41"/>
      <c r="D18" s="41">
        <f t="shared" si="0"/>
        <v>0</v>
      </c>
      <c r="E18" s="42" t="str">
        <f t="shared" si="1"/>
        <v/>
      </c>
      <c r="F18" s="45"/>
    </row>
    <row r="19" s="32" customFormat="1" ht="19.5" customHeight="1" spans="1:6">
      <c r="A19" s="44" t="s">
        <v>83</v>
      </c>
      <c r="B19" s="41"/>
      <c r="C19" s="41"/>
      <c r="D19" s="41">
        <f t="shared" si="0"/>
        <v>0</v>
      </c>
      <c r="E19" s="42" t="str">
        <f t="shared" si="1"/>
        <v/>
      </c>
      <c r="F19" s="45"/>
    </row>
    <row r="20" s="32" customFormat="1" ht="19.5" customHeight="1" spans="1:6">
      <c r="A20" s="44" t="s">
        <v>84</v>
      </c>
      <c r="B20" s="41">
        <v>334</v>
      </c>
      <c r="C20" s="41">
        <v>400</v>
      </c>
      <c r="D20" s="41">
        <f t="shared" si="0"/>
        <v>66</v>
      </c>
      <c r="E20" s="42">
        <f t="shared" si="1"/>
        <v>19.7604790419162</v>
      </c>
      <c r="F20" s="45"/>
    </row>
    <row r="21" s="32" customFormat="1" ht="19.5" customHeight="1" spans="1:6">
      <c r="A21" s="44" t="s">
        <v>85</v>
      </c>
      <c r="B21" s="41"/>
      <c r="C21" s="41"/>
      <c r="D21" s="41">
        <f t="shared" si="0"/>
        <v>0</v>
      </c>
      <c r="E21" s="42" t="str">
        <f t="shared" si="1"/>
        <v/>
      </c>
      <c r="F21" s="45"/>
    </row>
    <row r="22" s="32" customFormat="1" ht="19.5" customHeight="1" spans="1:6">
      <c r="A22" s="44" t="s">
        <v>86</v>
      </c>
      <c r="B22" s="41">
        <v>347</v>
      </c>
      <c r="C22" s="41">
        <v>200</v>
      </c>
      <c r="D22" s="41">
        <f t="shared" si="0"/>
        <v>-147</v>
      </c>
      <c r="E22" s="42">
        <f t="shared" si="1"/>
        <v>-42.3631123919308</v>
      </c>
      <c r="F22" s="45"/>
    </row>
    <row r="23" s="32" customFormat="1" ht="23.1" customHeight="1" spans="1:6">
      <c r="A23" s="44" t="s">
        <v>87</v>
      </c>
      <c r="B23" s="41">
        <f>SUM(B24,B28,B29)</f>
        <v>215</v>
      </c>
      <c r="C23" s="41">
        <f>SUM(C24,C28,C29)</f>
        <v>0</v>
      </c>
      <c r="D23" s="41">
        <f t="shared" si="0"/>
        <v>-215</v>
      </c>
      <c r="E23" s="42">
        <f t="shared" si="1"/>
        <v>-100</v>
      </c>
      <c r="F23" s="45"/>
    </row>
    <row r="24" s="32" customFormat="1" ht="23.1" customHeight="1" spans="1:6">
      <c r="A24" s="46" t="s">
        <v>88</v>
      </c>
      <c r="B24" s="41">
        <f>SUM(B25:B27)</f>
        <v>0</v>
      </c>
      <c r="C24" s="41">
        <f>SUM(C25:C27)</f>
        <v>0</v>
      </c>
      <c r="D24" s="41">
        <f t="shared" si="0"/>
        <v>0</v>
      </c>
      <c r="E24" s="42" t="str">
        <f t="shared" si="1"/>
        <v/>
      </c>
      <c r="F24" s="45"/>
    </row>
    <row r="25" s="32" customFormat="1" ht="23.1" customHeight="1" spans="1:6">
      <c r="A25" s="46" t="s">
        <v>89</v>
      </c>
      <c r="B25" s="41"/>
      <c r="C25" s="41"/>
      <c r="D25" s="41">
        <f t="shared" si="0"/>
        <v>0</v>
      </c>
      <c r="E25" s="42" t="str">
        <f t="shared" si="1"/>
        <v/>
      </c>
      <c r="F25" s="45"/>
    </row>
    <row r="26" s="32" customFormat="1" ht="23.1" customHeight="1" spans="1:6">
      <c r="A26" s="46" t="s">
        <v>90</v>
      </c>
      <c r="B26" s="41"/>
      <c r="C26" s="41"/>
      <c r="D26" s="41">
        <f t="shared" si="0"/>
        <v>0</v>
      </c>
      <c r="E26" s="42" t="str">
        <f t="shared" si="1"/>
        <v/>
      </c>
      <c r="F26" s="45"/>
    </row>
    <row r="27" s="32" customFormat="1" ht="23.1" customHeight="1" spans="1:6">
      <c r="A27" s="46" t="s">
        <v>91</v>
      </c>
      <c r="B27" s="41"/>
      <c r="C27" s="41"/>
      <c r="D27" s="41">
        <f t="shared" si="0"/>
        <v>0</v>
      </c>
      <c r="E27" s="42" t="str">
        <f t="shared" si="1"/>
        <v/>
      </c>
      <c r="F27" s="45"/>
    </row>
    <row r="28" s="32" customFormat="1" ht="23.1" customHeight="1" spans="1:6">
      <c r="A28" s="46" t="s">
        <v>92</v>
      </c>
      <c r="B28" s="41">
        <v>215</v>
      </c>
      <c r="C28" s="41"/>
      <c r="D28" s="41">
        <f t="shared" si="0"/>
        <v>-215</v>
      </c>
      <c r="E28" s="42">
        <f t="shared" si="1"/>
        <v>-100</v>
      </c>
      <c r="F28" s="45"/>
    </row>
    <row r="29" s="32" customFormat="1" ht="23.1" customHeight="1" spans="1:6">
      <c r="A29" s="47" t="s">
        <v>93</v>
      </c>
      <c r="B29" s="41"/>
      <c r="C29" s="41"/>
      <c r="D29" s="41">
        <f t="shared" si="0"/>
        <v>0</v>
      </c>
      <c r="E29" s="42" t="str">
        <f t="shared" si="1"/>
        <v/>
      </c>
      <c r="F29" s="45"/>
    </row>
    <row r="30" s="32" customFormat="1" ht="23.1" customHeight="1" spans="1:6">
      <c r="A30" s="44" t="s">
        <v>94</v>
      </c>
      <c r="B30" s="41">
        <f>SUM(B31)</f>
        <v>0</v>
      </c>
      <c r="C30" s="41">
        <f>SUM(C31)</f>
        <v>526</v>
      </c>
      <c r="D30" s="41">
        <f t="shared" si="0"/>
        <v>526</v>
      </c>
      <c r="E30" s="42" t="str">
        <f t="shared" si="1"/>
        <v/>
      </c>
      <c r="F30" s="45"/>
    </row>
    <row r="31" s="32" customFormat="1" ht="23.1" customHeight="1" spans="1:6">
      <c r="A31" s="44" t="s">
        <v>95</v>
      </c>
      <c r="B31" s="41">
        <f>SUM(B32)</f>
        <v>0</v>
      </c>
      <c r="C31" s="41">
        <f>SUM(C32)</f>
        <v>526</v>
      </c>
      <c r="D31" s="41">
        <f t="shared" si="0"/>
        <v>526</v>
      </c>
      <c r="E31" s="42" t="str">
        <f t="shared" si="1"/>
        <v/>
      </c>
      <c r="F31" s="45"/>
    </row>
    <row r="32" s="32" customFormat="1" ht="23.1" customHeight="1" spans="1:6">
      <c r="A32" s="44" t="s">
        <v>96</v>
      </c>
      <c r="B32" s="41"/>
      <c r="C32" s="41">
        <v>526</v>
      </c>
      <c r="D32" s="41">
        <f t="shared" si="0"/>
        <v>526</v>
      </c>
      <c r="E32" s="42" t="str">
        <f t="shared" si="1"/>
        <v/>
      </c>
      <c r="F32" s="45"/>
    </row>
    <row r="33" s="32" customFormat="1" ht="23.1" customHeight="1" spans="1:6">
      <c r="A33" s="44" t="s">
        <v>97</v>
      </c>
      <c r="B33" s="41">
        <f>B34</f>
        <v>0</v>
      </c>
      <c r="C33" s="41">
        <f>C34</f>
        <v>0</v>
      </c>
      <c r="D33" s="41">
        <f t="shared" si="0"/>
        <v>0</v>
      </c>
      <c r="E33" s="42" t="str">
        <f t="shared" si="1"/>
        <v/>
      </c>
      <c r="F33" s="45"/>
    </row>
    <row r="34" s="32" customFormat="1" ht="23.1" customHeight="1" spans="1:6">
      <c r="A34" s="44" t="s">
        <v>98</v>
      </c>
      <c r="B34" s="41"/>
      <c r="C34" s="41"/>
      <c r="D34" s="41">
        <f t="shared" si="0"/>
        <v>0</v>
      </c>
      <c r="E34" s="42" t="str">
        <f t="shared" si="1"/>
        <v/>
      </c>
      <c r="F34" s="45"/>
    </row>
  </sheetData>
  <mergeCells count="5">
    <mergeCell ref="A1:E1"/>
    <mergeCell ref="D3:E3"/>
    <mergeCell ref="A3:A4"/>
    <mergeCell ref="B3:B4"/>
    <mergeCell ref="C3:C4"/>
  </mergeCells>
  <dataValidations count="1">
    <dataValidation type="whole" operator="between" allowBlank="1" showInputMessage="1" showErrorMessage="1" error="请输入整数！" sqref="B65536:C65536 D65536 IV65536 D5:D34 IV5:IV7 IV8:IV34 B5:C7">
      <formula1>-100000000</formula1>
      <formula2>100000000</formula2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C10" sqref="C10"/>
    </sheetView>
  </sheetViews>
  <sheetFormatPr defaultColWidth="8.7" defaultRowHeight="24.75" customHeight="1" outlineLevelCol="3"/>
  <cols>
    <col min="1" max="1" width="46.9" style="16" customWidth="1"/>
    <col min="2" max="2" width="12.4" style="16" customWidth="1"/>
    <col min="3" max="3" width="45" style="16" customWidth="1"/>
    <col min="4" max="4" width="12" style="16" customWidth="1"/>
    <col min="5" max="5" width="9" style="16" hidden="1" customWidth="1"/>
    <col min="6" max="32" width="9" style="16" customWidth="1"/>
    <col min="33" max="16384" width="8.7" style="16"/>
  </cols>
  <sheetData>
    <row r="1" s="14" customFormat="1" ht="36.75" customHeight="1" spans="1:4">
      <c r="A1" s="17" t="s">
        <v>99</v>
      </c>
      <c r="B1" s="17"/>
      <c r="C1" s="17"/>
      <c r="D1" s="17"/>
    </row>
    <row r="2" s="15" customFormat="1" ht="19.5" customHeight="1" spans="1:4">
      <c r="A2" s="18"/>
      <c r="B2" s="19"/>
      <c r="D2" s="20" t="s">
        <v>100</v>
      </c>
    </row>
    <row r="3" s="14" customFormat="1" ht="22.5" customHeight="1" spans="1:4">
      <c r="A3" s="21" t="s">
        <v>67</v>
      </c>
      <c r="B3" s="21" t="s">
        <v>101</v>
      </c>
      <c r="C3" s="21" t="s">
        <v>67</v>
      </c>
      <c r="D3" s="21" t="s">
        <v>101</v>
      </c>
    </row>
    <row r="4" s="15" customFormat="1" ht="22.5" customHeight="1" spans="1:4">
      <c r="A4" s="22" t="s">
        <v>102</v>
      </c>
      <c r="B4" s="23">
        <f>[1]本级基金收入!C5</f>
        <v>7600</v>
      </c>
      <c r="C4" s="22" t="s">
        <v>103</v>
      </c>
      <c r="D4" s="23">
        <f>[1]本级基金支出!C5</f>
        <v>2826</v>
      </c>
    </row>
    <row r="5" s="15" customFormat="1" ht="22.5" customHeight="1" spans="1:4">
      <c r="A5" s="22" t="s">
        <v>104</v>
      </c>
      <c r="B5" s="24"/>
      <c r="C5" s="22" t="s">
        <v>105</v>
      </c>
      <c r="D5" s="24"/>
    </row>
    <row r="6" s="15" customFormat="1" ht="22.5" customHeight="1" spans="1:4">
      <c r="A6" s="22" t="s">
        <v>106</v>
      </c>
      <c r="B6" s="24"/>
      <c r="C6" s="25" t="s">
        <v>107</v>
      </c>
      <c r="D6" s="26">
        <v>4774</v>
      </c>
    </row>
    <row r="7" s="15" customFormat="1" ht="22.5" customHeight="1" spans="1:4">
      <c r="A7" s="22" t="s">
        <v>108</v>
      </c>
      <c r="B7" s="24"/>
      <c r="C7" s="22" t="s">
        <v>109</v>
      </c>
      <c r="D7" s="22"/>
    </row>
    <row r="8" s="15" customFormat="1" ht="22.5" customHeight="1" spans="1:4">
      <c r="A8" s="22"/>
      <c r="B8" s="22"/>
      <c r="C8" s="25"/>
      <c r="D8" s="26"/>
    </row>
    <row r="9" s="15" customFormat="1" ht="22.5" customHeight="1" spans="1:4">
      <c r="A9" s="22"/>
      <c r="B9" s="27"/>
      <c r="C9" s="22"/>
      <c r="D9" s="24"/>
    </row>
    <row r="10" s="15" customFormat="1" ht="22.5" customHeight="1" spans="1:4">
      <c r="A10" s="28" t="s">
        <v>41</v>
      </c>
      <c r="B10" s="29">
        <f>SUM(B4:B7)</f>
        <v>7600</v>
      </c>
      <c r="C10" s="28" t="s">
        <v>42</v>
      </c>
      <c r="D10" s="29">
        <f>SUM(D4:D7)</f>
        <v>7600</v>
      </c>
    </row>
    <row r="11" s="15" customFormat="1" ht="29.25" customHeight="1" spans="1:4">
      <c r="A11" s="14"/>
      <c r="B11" s="14"/>
      <c r="C11" s="14"/>
      <c r="D11" s="14"/>
    </row>
    <row r="12" s="15" customFormat="1" ht="27.75" customHeight="1" spans="1:4">
      <c r="A12" s="14"/>
      <c r="B12" s="14"/>
      <c r="C12" s="14"/>
      <c r="D12" s="14"/>
    </row>
    <row r="13" s="15" customFormat="1" ht="18.75" customHeight="1" spans="1:4">
      <c r="A13" s="14"/>
      <c r="B13" s="14"/>
      <c r="C13" s="14"/>
      <c r="D13" s="14"/>
    </row>
    <row r="14" s="15" customFormat="1" ht="16.5" customHeight="1" spans="1:4">
      <c r="A14" s="14"/>
      <c r="B14" s="14"/>
      <c r="C14" s="14"/>
      <c r="D14" s="14"/>
    </row>
    <row r="15" s="14" customFormat="1" ht="16.5" customHeight="1"/>
    <row r="16" s="14" customFormat="1" ht="16.5" customHeight="1"/>
    <row r="17" s="14" customFormat="1" ht="24" customHeight="1"/>
    <row r="18" s="14" customFormat="1" ht="24" customHeight="1"/>
    <row r="19" s="14" customFormat="1" ht="24" customHeight="1"/>
    <row r="20" s="14" customFormat="1" ht="24" customHeight="1"/>
    <row r="21" s="14" customFormat="1" ht="24" customHeight="1"/>
    <row r="22" s="14" customFormat="1" customHeight="1"/>
    <row r="23" s="14" customFormat="1" customHeight="1"/>
    <row r="24" s="14" customFormat="1" customHeight="1"/>
    <row r="25" s="14" customFormat="1" customHeight="1"/>
    <row r="26" s="14" customFormat="1" customHeight="1"/>
    <row r="27" s="14" customFormat="1" customHeight="1"/>
    <row r="28" s="14" customFormat="1" customHeight="1"/>
    <row r="29" s="14" customFormat="1" customHeight="1"/>
    <row r="30" s="14" customFormat="1" customHeight="1"/>
    <row r="31" s="14" customFormat="1" customHeight="1"/>
    <row r="32" s="14" customFormat="1" customHeight="1"/>
    <row r="33" s="14" customFormat="1" customHeight="1"/>
    <row r="34" s="14" customFormat="1" customHeight="1"/>
    <row r="35" s="14" customFormat="1" customHeight="1"/>
    <row r="36" s="14" customFormat="1" customHeight="1"/>
    <row r="37" s="14" customFormat="1" customHeight="1"/>
    <row r="38" s="14" customFormat="1" customHeight="1"/>
    <row r="39" s="14" customFormat="1" customHeight="1"/>
    <row r="40" s="14" customFormat="1" customHeight="1"/>
    <row r="41" s="14" customFormat="1" customHeight="1"/>
    <row r="42" s="14" customFormat="1" customHeight="1"/>
    <row r="43" s="14" customFormat="1" customHeight="1"/>
    <row r="44" s="14" customFormat="1" customHeight="1"/>
    <row r="45" s="14" customFormat="1" customHeight="1"/>
    <row r="46" s="14" customFormat="1" customHeight="1"/>
    <row r="47" s="14" customFormat="1" customHeight="1"/>
    <row r="48" s="14" customFormat="1" customHeight="1"/>
    <row r="49" s="14" customFormat="1" customHeight="1"/>
    <row r="50" s="14" customFormat="1" customHeight="1"/>
    <row r="51" s="14" customFormat="1" customHeight="1"/>
    <row r="52" s="14" customFormat="1" customHeight="1"/>
    <row r="53" s="14" customFormat="1" customHeight="1"/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B16" sqref="B16"/>
    </sheetView>
  </sheetViews>
  <sheetFormatPr defaultColWidth="8" defaultRowHeight="14.25" outlineLevelRow="5" outlineLevelCol="7"/>
  <cols>
    <col min="1" max="1" width="24.5" style="1" customWidth="1"/>
    <col min="2" max="2" width="12.9" style="1" customWidth="1"/>
    <col min="3" max="3" width="12.9" style="4" customWidth="1"/>
    <col min="4" max="8" width="12.9" style="1" customWidth="1"/>
    <col min="9" max="16384" width="8" style="1"/>
  </cols>
  <sheetData>
    <row r="1" s="1" customFormat="1" ht="31.5" spans="1:8">
      <c r="A1" s="5" t="s">
        <v>110</v>
      </c>
      <c r="B1" s="5"/>
      <c r="C1" s="5"/>
      <c r="D1" s="5"/>
      <c r="E1" s="5"/>
      <c r="F1" s="5"/>
      <c r="G1" s="5"/>
      <c r="H1" s="5"/>
    </row>
    <row r="2" s="1" customFormat="1" spans="1:3">
      <c r="A2" s="6"/>
      <c r="B2" s="6"/>
      <c r="C2" s="6"/>
    </row>
    <row r="3" s="1" customFormat="1" spans="3:8">
      <c r="C3" s="7"/>
      <c r="D3" s="1"/>
      <c r="E3" s="1"/>
      <c r="F3" s="1"/>
      <c r="G3" s="1"/>
      <c r="H3" s="7" t="s">
        <v>1</v>
      </c>
    </row>
    <row r="4" s="2" customFormat="1" spans="1:8">
      <c r="A4" s="8" t="s">
        <v>111</v>
      </c>
      <c r="B4" s="9" t="s">
        <v>112</v>
      </c>
      <c r="C4" s="9" t="s">
        <v>113</v>
      </c>
      <c r="D4" s="9" t="s">
        <v>114</v>
      </c>
      <c r="E4" s="9" t="s">
        <v>115</v>
      </c>
      <c r="F4" s="9" t="s">
        <v>116</v>
      </c>
      <c r="G4" s="9" t="s">
        <v>117</v>
      </c>
      <c r="H4" s="9" t="s">
        <v>118</v>
      </c>
    </row>
    <row r="5" s="3" customFormat="1" ht="20.25" spans="1:8">
      <c r="A5" s="10" t="s">
        <v>119</v>
      </c>
      <c r="B5" s="11">
        <f t="shared" ref="B5:H5" si="0">SUM(B6:B6)</f>
        <v>0</v>
      </c>
      <c r="C5" s="11">
        <f t="shared" si="0"/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</row>
    <row r="6" s="2" customFormat="1" ht="20.25" spans="1:8">
      <c r="A6" s="12" t="s">
        <v>120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</sheetData>
  <mergeCells count="2">
    <mergeCell ref="A1:H1"/>
    <mergeCell ref="A2:C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全区基收支</vt:lpstr>
      <vt:lpstr>本级基金收入</vt:lpstr>
      <vt:lpstr>本级基金支出</vt:lpstr>
      <vt:lpstr>本级基金平衡</vt:lpstr>
      <vt:lpstr>政府性基金转移支付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我想说</cp:lastModifiedBy>
  <dcterms:created xsi:type="dcterms:W3CDTF">2021-12-27T07:23:38Z</dcterms:created>
  <dcterms:modified xsi:type="dcterms:W3CDTF">2021-12-27T07:27:22Z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323B13BE51F245099E69EF9A00850A43</vt:lpwstr>
  </property>
  <property fmtid="{D5CDD505-2E9C-101B-9397-08002B2CF9AE}" pid="3" name="KSOProductBuildVer">
    <vt:lpwstr>2052-11.1.0.11115</vt:lpwstr>
  </property>
</Properties>
</file>